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ipgob-my.sharepoint.com/personal/lnova_mip_gob_do/Documents/Escritorio/OAI REPORTE/OAI 2026/OAI MARZO 2026/"/>
    </mc:Choice>
  </mc:AlternateContent>
  <xr:revisionPtr revIDLastSave="94" documentId="13_ncr:1_{778C2EFD-34BC-49F7-82F9-90BD7EDDBF24}" xr6:coauthVersionLast="47" xr6:coauthVersionMax="47" xr10:uidLastSave="{773C741C-6D1B-4BFB-9C41-3012A9E117CF}"/>
  <bookViews>
    <workbookView xWindow="-120" yWindow="-120" windowWidth="29040" windowHeight="15720" xr2:uid="{00000000-000D-0000-FFFF-FFFF00000000}"/>
  </bookViews>
  <sheets>
    <sheet name="PRESUPUESTO 2025" sheetId="2" r:id="rId1"/>
    <sheet name="Hoja1" sheetId="3" r:id="rId2"/>
  </sheets>
  <definedNames>
    <definedName name="_xlnm.Print_Area" localSheetId="0">'PRESUPUESTO 2025'!$A$1:$P$68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2" l="1"/>
  <c r="G29" i="2"/>
  <c r="H29" i="2"/>
  <c r="I29" i="2"/>
  <c r="J29" i="2"/>
  <c r="K29" i="2"/>
  <c r="L29" i="2"/>
  <c r="M29" i="2"/>
  <c r="N29" i="2"/>
  <c r="O29" i="2"/>
  <c r="E29" i="2"/>
  <c r="O13" i="2"/>
  <c r="O19" i="2"/>
  <c r="N13" i="2"/>
  <c r="N19" i="2"/>
  <c r="I41" i="2" l="1"/>
  <c r="J41" i="2"/>
  <c r="K41" i="2"/>
  <c r="L41" i="2"/>
  <c r="M41" i="2"/>
  <c r="N41" i="2"/>
  <c r="O41" i="2"/>
  <c r="H41" i="2"/>
  <c r="I51" i="2"/>
  <c r="J51" i="2"/>
  <c r="K51" i="2"/>
  <c r="L51" i="2"/>
  <c r="M51" i="2"/>
  <c r="N51" i="2"/>
  <c r="O51" i="2"/>
  <c r="H51" i="2"/>
  <c r="I13" i="2"/>
  <c r="J13" i="2"/>
  <c r="K13" i="2"/>
  <c r="L13" i="2"/>
  <c r="M13" i="2"/>
  <c r="H13" i="2"/>
  <c r="I19" i="2"/>
  <c r="J19" i="2"/>
  <c r="K19" i="2"/>
  <c r="L19" i="2"/>
  <c r="M19" i="2"/>
  <c r="H19" i="2"/>
  <c r="I39" i="2"/>
  <c r="J39" i="2"/>
  <c r="K39" i="2"/>
  <c r="L39" i="2"/>
  <c r="M39" i="2"/>
  <c r="N39" i="2"/>
  <c r="O39" i="2"/>
  <c r="H39" i="2"/>
  <c r="P18" i="2" l="1"/>
  <c r="F51" i="2" l="1"/>
  <c r="F41" i="2"/>
  <c r="F39" i="2"/>
  <c r="F19" i="2"/>
  <c r="F13" i="2"/>
  <c r="G51" i="2"/>
  <c r="F56" i="2" l="1"/>
  <c r="D41" i="2"/>
  <c r="D19" i="2"/>
  <c r="D29" i="2"/>
  <c r="P40" i="2"/>
  <c r="P14" i="2"/>
  <c r="E51" i="2"/>
  <c r="E41" i="2"/>
  <c r="G41" i="2"/>
  <c r="E39" i="2"/>
  <c r="G39" i="2"/>
  <c r="E13" i="2"/>
  <c r="G13" i="2"/>
  <c r="D51" i="2"/>
  <c r="P51" i="2" s="1"/>
  <c r="D39" i="2"/>
  <c r="D13" i="2"/>
  <c r="B51" i="2"/>
  <c r="C39" i="2"/>
  <c r="B39" i="2"/>
  <c r="P39" i="2" l="1"/>
  <c r="P13" i="2"/>
  <c r="P41" i="2"/>
  <c r="E19" i="2"/>
  <c r="D56" i="2"/>
  <c r="B41" i="2"/>
  <c r="C41" i="2"/>
  <c r="G19" i="2" l="1"/>
  <c r="E56" i="2"/>
  <c r="P29" i="2"/>
  <c r="C29" i="2"/>
  <c r="C19" i="2"/>
  <c r="C13" i="2"/>
  <c r="B29" i="2"/>
  <c r="B19" i="2"/>
  <c r="B13" i="2"/>
  <c r="B56" i="2" l="1"/>
  <c r="G56" i="2"/>
  <c r="P19" i="2"/>
  <c r="P56" i="2" s="1"/>
  <c r="C51" i="2"/>
  <c r="C56" i="2" s="1"/>
  <c r="H56" i="2" l="1"/>
  <c r="I56" i="2"/>
  <c r="J56" i="2" l="1"/>
  <c r="L56" i="2" l="1"/>
  <c r="K56" i="2" l="1"/>
  <c r="M56" i="2"/>
  <c r="N56" i="2" l="1"/>
  <c r="O56" i="2" l="1"/>
  <c r="P50" i="2" l="1"/>
  <c r="P49" i="2"/>
  <c r="P48" i="2" s="1"/>
  <c r="P47" i="2" s="1"/>
  <c r="P46" i="2" s="1"/>
  <c r="P45" i="2" s="1"/>
  <c r="P44" i="2" s="1"/>
  <c r="P43" i="2" s="1"/>
  <c r="P42" i="2" s="1"/>
</calcChain>
</file>

<file path=xl/sharedStrings.xml><?xml version="1.0" encoding="utf-8"?>
<sst xmlns="http://schemas.openxmlformats.org/spreadsheetml/2006/main" count="74" uniqueCount="74">
  <si>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</si>
  <si>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</si>
  <si>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</si>
  <si>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</si>
  <si>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</si>
  <si>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</si>
  <si>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</si>
  <si>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</si>
  <si>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</si>
  <si>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</si>
  <si>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</si>
  <si>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</si>
  <si>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</si>
  <si>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</si>
  <si>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</si>
  <si>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</si>
  <si>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</si>
  <si>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</si>
  <si>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</si>
  <si>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</si>
  <si>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</si>
  <si>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</si>
  <si>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</si>
  <si>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</si>
  <si>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</si>
  <si>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</si>
  <si>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</si>
  <si>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</si>
  <si>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</si>
  <si>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</si>
  <si>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</si>
  <si>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</si>
  <si>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</si>
  <si>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</si>
  <si>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</si>
  <si>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</si>
  <si>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</si>
  <si>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</si>
  <si>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</si>
  <si>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</si>
  <si>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</si>
  <si>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</si>
  <si>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</si>
  <si>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</si>
  <si>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</si>
  <si>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</si>
  <si>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MILTON Y. MENA JACKSON</t>
  </si>
  <si>
    <t xml:space="preserve">    DIRECTOR FINANCIERO</t>
  </si>
  <si>
    <t>Presupuesto                          Aprobado</t>
  </si>
  <si>
    <t xml:space="preserve">                                    PREPARADO POR:</t>
  </si>
  <si>
    <t xml:space="preserve">       REVISADO POR:</t>
  </si>
  <si>
    <t>Reporte Disponibilidad Presupuestaria y Ejecución</t>
  </si>
  <si>
    <t>GOBERNACION CIVIL DE SAN CRISTOBAL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</si>
  <si>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</si>
  <si>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</si>
  <si>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</si>
  <si>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</si>
  <si>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</si>
  <si>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</si>
  <si>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</si>
  <si>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</si>
  <si>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</si>
  <si>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</si>
  <si>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</si>
  <si>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</si>
  <si>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</si>
  <si>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</si>
  <si>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</si>
  <si>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</si>
  <si>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</si>
  <si>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</si>
  <si>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LEANDRA NOVAS</t>
  </si>
  <si>
    <t xml:space="preserve">                                  ANALISTA FINANCIERO</t>
  </si>
  <si>
    <t>DEL 1 AL 31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</si>
</sst>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0" fillId="0" borderId="0" xfId="0" applyNumberFormat="1"/>
    <xf numFmtId="43" fontId="1" fillId="2" borderId="2" xfId="0" applyNumberFormat="1" applyFont="1" applyFill="1" applyBorder="1" applyAlignment="1">
      <alignment horizontal="center" vertical="center" wrapText="1"/>
    </xf>
    <xf numFmtId="43" fontId="0" fillId="0" borderId="0" xfId="0" applyNumberFormat="1" applyAlignment="1">
      <alignment vertical="center" wrapText="1"/>
    </xf>
    <xf numFmtId="43" fontId="0" fillId="3" borderId="0" xfId="0" applyNumberFormat="1" applyFill="1" applyAlignment="1">
      <alignment vertical="center" wrapText="1"/>
    </xf>
    <xf numFmtId="0" fontId="5" fillId="0" borderId="0" xfId="0" applyFont="1"/>
    <xf numFmtId="43" fontId="0" fillId="3" borderId="0" xfId="0" applyNumberFormat="1" applyFill="1" applyAlignment="1">
      <alignment vertical="top" wrapText="1"/>
    </xf>
    <xf numFmtId="43" fontId="0" fillId="0" borderId="0" xfId="1" applyFont="1"/>
    <xf numFmtId="0" fontId="6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43" fontId="8" fillId="4" borderId="0" xfId="0" applyNumberFormat="1" applyFont="1" applyFill="1" applyAlignment="1">
      <alignment horizontal="center"/>
    </xf>
    <xf numFmtId="0" fontId="8" fillId="4" borderId="0" xfId="0" applyFont="1" applyFill="1" applyAlignment="1">
      <alignment horizontal="center"/>
    </xf>
    <xf numFmtId="0" fontId="1" fillId="5" borderId="0" xfId="0" applyFont="1" applyFill="1" applyAlignment="1">
      <alignment horizontal="left" vertical="center" wrapText="1"/>
    </xf>
    <xf numFmtId="43" fontId="1" fillId="5" borderId="0" xfId="1" applyFont="1" applyFill="1" applyAlignment="1">
      <alignment vertical="center" wrapText="1"/>
    </xf>
    <xf numFmtId="43" fontId="1" fillId="5" borderId="0" xfId="0" applyNumberFormat="1" applyFont="1" applyFill="1" applyAlignment="1">
      <alignment vertical="center" wrapText="1"/>
    </xf>
    <xf numFmtId="43" fontId="1" fillId="5" borderId="0" xfId="0" applyNumberFormat="1" applyFont="1" applyFill="1"/>
    <xf numFmtId="43" fontId="0" fillId="5" borderId="0" xfId="1" applyFont="1" applyFill="1"/>
    <xf numFmtId="43" fontId="1" fillId="5" borderId="0" xfId="1" applyFont="1" applyFill="1"/>
    <xf numFmtId="0" fontId="1" fillId="0" borderId="0" xfId="0" applyFont="1"/>
    <xf numFmtId="43" fontId="1" fillId="4" borderId="0" xfId="0" applyNumberFormat="1" applyFont="1" applyFill="1"/>
    <xf numFmtId="43" fontId="0" fillId="0" borderId="0" xfId="1" applyFont="1" applyFill="1"/>
    <xf numFmtId="43" fontId="1" fillId="0" borderId="0" xfId="1" applyFont="1" applyFill="1"/>
    <xf numFmtId="0" fontId="0" fillId="0" borderId="0" xfId="0" applyAlignment="1">
      <alignment vertical="justify" wrapText="1"/>
    </xf>
    <xf numFmtId="0" fontId="1" fillId="0" borderId="0" xfId="0" applyFont="1" applyAlignment="1">
      <alignment horizontal="left"/>
    </xf>
    <xf numFmtId="43" fontId="0" fillId="0" borderId="0" xfId="0" applyNumberFormat="1" applyAlignment="1">
      <alignment vertical="center"/>
    </xf>
    <xf numFmtId="0" fontId="0" fillId="0" borderId="0" xfId="0" applyAlignment="1">
      <alignment vertical="justify" wrapText="1"/>
    </xf>
    <xf numFmtId="0" fontId="5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8" fillId="4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247651</xdr:colOff>
      <xdr:row>3</xdr:row>
      <xdr:rowOff>1</xdr:rowOff>
    </xdr:from>
    <xdr:to>
      <xdr:col>7</xdr:col>
      <xdr:colOff>1</xdr:colOff>
      <xdr:row>6</xdr:row>
      <xdr:rowOff>113072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3A315DF-050F-44C4-BF3B-A9238965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96201" y="571501"/>
          <a:ext cx="2266950" cy="10179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P69"/>
  <sheetViews>
    <sheetView showGridLines="0" tabSelected="1" zoomScaleNormal="100" workbookViewId="0">
      <pane xSplit="1" topLeftCell="B1" activePane="topRight" state="frozen"/>
      <selection pane="topRight" activeCell="A68" sqref="A3:P68"/>
    </sheetView>
  </sheetViews>
  <sheetFormatPr baseColWidth="10" defaultColWidth="9.140625" defaultRowHeight="15" x14ac:dyDescent="0.25"/>
  <cols>
    <col min="1" max="1" width="62.5703125" customWidth="1"/>
    <col min="2" max="2" width="19.7109375" customWidth="1"/>
    <col min="3" max="3" width="17.85546875" customWidth="1"/>
    <col min="4" max="6" width="12.5703125" bestFit="1" customWidth="1"/>
    <col min="7" max="7" width="12.5703125" customWidth="1"/>
    <col min="8" max="11" width="12.5703125" bestFit="1" customWidth="1"/>
    <col min="12" max="12" width="13.7109375" bestFit="1" customWidth="1"/>
    <col min="13" max="13" width="12.5703125" bestFit="1" customWidth="1"/>
    <col min="14" max="14" width="13.85546875" bestFit="1" customWidth="1"/>
    <col min="15" max="15" width="13.140625" bestFit="1" customWidth="1"/>
    <col min="16" max="16" width="13.85546875" customWidth="1"/>
  </cols>
  <sheetData>
    <row r="6" spans="1:16" ht="41.25" customHeight="1" x14ac:dyDescent="0.25">
      <c r="A6" s="36"/>
      <c r="B6" s="36"/>
      <c r="C6" s="36"/>
      <c r="E6" s="5"/>
    </row>
    <row r="7" spans="1:16" ht="25.5" customHeight="1" x14ac:dyDescent="0.25">
      <c r="A7" s="37" t="s">
        <v>52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8" spans="1:16" ht="18" customHeight="1" x14ac:dyDescent="0.25">
      <c r="A8" s="38" t="s">
        <v>51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</row>
    <row r="9" spans="1:16" x14ac:dyDescent="0.25">
      <c r="A9" s="39" t="s">
        <v>73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16" ht="31.5" customHeight="1" x14ac:dyDescent="0.25">
      <c r="A10" s="4" t="s">
        <v>0</v>
      </c>
      <c r="B10" s="41" t="s">
        <v>48</v>
      </c>
      <c r="C10" s="41" t="s">
        <v>34</v>
      </c>
      <c r="D10" s="40" t="s">
        <v>53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</row>
    <row r="11" spans="1:16" ht="15.75" x14ac:dyDescent="0.25">
      <c r="A11" s="4"/>
      <c r="B11" s="41"/>
      <c r="C11" s="41"/>
      <c r="D11" s="17" t="s">
        <v>54</v>
      </c>
      <c r="E11" s="17" t="s">
        <v>55</v>
      </c>
      <c r="F11" s="17" t="s">
        <v>56</v>
      </c>
      <c r="G11" s="17" t="s">
        <v>57</v>
      </c>
      <c r="H11" s="17" t="s">
        <v>58</v>
      </c>
      <c r="I11" s="17" t="s">
        <v>59</v>
      </c>
      <c r="J11" s="17" t="s">
        <v>60</v>
      </c>
      <c r="K11" s="17" t="s">
        <v>61</v>
      </c>
      <c r="L11" s="17" t="s">
        <v>62</v>
      </c>
      <c r="M11" s="17" t="s">
        <v>63</v>
      </c>
      <c r="N11" s="17" t="s">
        <v>64</v>
      </c>
      <c r="O11" s="17" t="s">
        <v>65</v>
      </c>
      <c r="P11" s="18" t="s">
        <v>66</v>
      </c>
    </row>
    <row r="12" spans="1:16" x14ac:dyDescent="0.25">
      <c r="A12" s="1" t="s">
        <v>1</v>
      </c>
      <c r="B12" s="6"/>
      <c r="C12" s="6"/>
    </row>
    <row r="13" spans="1:16" s="25" customFormat="1" x14ac:dyDescent="0.25">
      <c r="A13" s="19" t="s">
        <v>2</v>
      </c>
      <c r="B13" s="20">
        <f>+B14+B15+B16+B17+B18</f>
        <v>9940000</v>
      </c>
      <c r="C13" s="20">
        <f>+C14+C15+C16+C17+C18</f>
        <v>9940000</v>
      </c>
      <c r="D13" s="24">
        <f>SUM(D14:D18)</f>
        <v>592921.93999999994</v>
      </c>
      <c r="E13" s="24">
        <f t="shared" ref="E13:G13" si="0">SUM(E14:E18)</f>
        <v>583298.49</v>
      </c>
      <c r="F13" s="24">
        <f>SUM(F14:F18)</f>
        <v>633382.75</v>
      </c>
      <c r="G13" s="24">
        <f t="shared" si="0"/>
        <v>0</v>
      </c>
      <c r="H13" s="24">
        <f>SUM(H14:H18)</f>
        <v>0</v>
      </c>
      <c r="I13" s="24">
        <f t="shared" ref="I13:M13" si="1">SUM(I14:I18)</f>
        <v>0</v>
      </c>
      <c r="J13" s="24">
        <f t="shared" si="1"/>
        <v>0</v>
      </c>
      <c r="K13" s="24">
        <f t="shared" si="1"/>
        <v>0</v>
      </c>
      <c r="L13" s="24">
        <f t="shared" si="1"/>
        <v>0</v>
      </c>
      <c r="M13" s="24">
        <f t="shared" si="1"/>
        <v>0</v>
      </c>
      <c r="N13" s="24">
        <f>SUM(N14:N18)</f>
        <v>0</v>
      </c>
      <c r="O13" s="24">
        <f>SUM(O14:O18)</f>
        <v>0</v>
      </c>
      <c r="P13" s="24">
        <f>SUM(D13:O13)</f>
        <v>1809603.18</v>
      </c>
    </row>
    <row r="14" spans="1:16" x14ac:dyDescent="0.25">
      <c r="A14" s="2" t="s">
        <v>3</v>
      </c>
      <c r="B14" s="10">
        <v>7648500</v>
      </c>
      <c r="C14" s="10">
        <v>7648500</v>
      </c>
      <c r="D14" s="13">
        <v>514500</v>
      </c>
      <c r="E14" s="13">
        <v>509419.24</v>
      </c>
      <c r="F14" s="13">
        <v>549500</v>
      </c>
      <c r="G14" s="13"/>
      <c r="H14" s="13"/>
      <c r="I14" s="13"/>
      <c r="J14" s="13"/>
      <c r="K14" s="13"/>
      <c r="L14" s="13"/>
      <c r="M14" s="13"/>
      <c r="N14" s="13"/>
      <c r="O14" s="13"/>
      <c r="P14" s="13">
        <f>SUM(D14:O14)</f>
        <v>1573419.24</v>
      </c>
    </row>
    <row r="15" spans="1:16" x14ac:dyDescent="0.25">
      <c r="A15" s="2" t="s">
        <v>4</v>
      </c>
      <c r="B15" s="10">
        <v>740000</v>
      </c>
      <c r="C15" s="10">
        <v>740000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x14ac:dyDescent="0.25">
      <c r="A16" s="2" t="s">
        <v>35</v>
      </c>
      <c r="B16" s="10">
        <v>100000</v>
      </c>
      <c r="C16" s="10">
        <v>100000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x14ac:dyDescent="0.25">
      <c r="A17" s="2" t="s">
        <v>5</v>
      </c>
      <c r="B17" s="10">
        <v>350000</v>
      </c>
      <c r="C17" s="10">
        <v>350000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x14ac:dyDescent="0.25">
      <c r="A18" s="2" t="s">
        <v>6</v>
      </c>
      <c r="B18" s="9">
        <v>1101500</v>
      </c>
      <c r="C18" s="9">
        <v>1101500</v>
      </c>
      <c r="D18" s="13">
        <v>78421.94</v>
      </c>
      <c r="E18" s="13">
        <v>73879.25</v>
      </c>
      <c r="F18" s="13">
        <v>83882.75</v>
      </c>
      <c r="G18" s="13"/>
      <c r="H18" s="13"/>
      <c r="I18" s="13"/>
      <c r="J18" s="13"/>
      <c r="K18" s="13"/>
      <c r="L18" s="13"/>
      <c r="M18" s="13"/>
      <c r="N18" s="13"/>
      <c r="O18" s="13"/>
      <c r="P18" s="13">
        <f>SUM(D18:O18)</f>
        <v>236183.94</v>
      </c>
    </row>
    <row r="19" spans="1:16" s="25" customFormat="1" x14ac:dyDescent="0.25">
      <c r="A19" s="19" t="s">
        <v>7</v>
      </c>
      <c r="B19" s="21">
        <f>+B20+B21+B22+B23+B24+B25+B26+B27+B28</f>
        <v>2351674</v>
      </c>
      <c r="C19" s="21">
        <f>+C20+C21+C22+C23+C24+C25+C26+C27+C28</f>
        <v>2351674</v>
      </c>
      <c r="D19" s="24">
        <f>SUM(D20:D28)</f>
        <v>14335.63</v>
      </c>
      <c r="E19" s="24">
        <f t="shared" ref="E19:G19" si="2">SUM(E20:E24)</f>
        <v>212272.91</v>
      </c>
      <c r="F19" s="24">
        <f>SUM(F20:F28)</f>
        <v>130058.34</v>
      </c>
      <c r="G19" s="24">
        <f t="shared" si="2"/>
        <v>0</v>
      </c>
      <c r="H19" s="24">
        <f>SUM(H20:H28)</f>
        <v>0</v>
      </c>
      <c r="I19" s="24">
        <f t="shared" ref="I19:M19" si="3">SUM(I20:I28)</f>
        <v>0</v>
      </c>
      <c r="J19" s="24">
        <f t="shared" si="3"/>
        <v>0</v>
      </c>
      <c r="K19" s="24">
        <f t="shared" si="3"/>
        <v>0</v>
      </c>
      <c r="L19" s="24">
        <f t="shared" si="3"/>
        <v>0</v>
      </c>
      <c r="M19" s="24">
        <f t="shared" si="3"/>
        <v>0</v>
      </c>
      <c r="N19" s="24">
        <f>SUM(N20:N28)</f>
        <v>0</v>
      </c>
      <c r="O19" s="24">
        <f>SUM(O20:O28)</f>
        <v>0</v>
      </c>
      <c r="P19" s="24">
        <f>SUM(D19:O19)</f>
        <v>356666.88</v>
      </c>
    </row>
    <row r="20" spans="1:16" x14ac:dyDescent="0.25">
      <c r="A20" s="2" t="s">
        <v>8</v>
      </c>
      <c r="B20" s="10">
        <v>1250000</v>
      </c>
      <c r="C20" s="10">
        <v>1250000</v>
      </c>
      <c r="D20" s="13">
        <v>14335.63</v>
      </c>
      <c r="E20" s="13">
        <v>212272.91</v>
      </c>
      <c r="F20" s="13">
        <v>130058.34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x14ac:dyDescent="0.25">
      <c r="A21" s="2" t="s">
        <v>9</v>
      </c>
      <c r="B21" s="10">
        <v>150000</v>
      </c>
      <c r="C21" s="10">
        <v>150000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x14ac:dyDescent="0.25">
      <c r="A22" s="2" t="s">
        <v>10</v>
      </c>
      <c r="B22" s="10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ht="18" customHeight="1" x14ac:dyDescent="0.25">
      <c r="A23" s="2" t="s">
        <v>11</v>
      </c>
      <c r="B23" s="10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x14ac:dyDescent="0.25">
      <c r="A24" s="2" t="s">
        <v>12</v>
      </c>
      <c r="B24" s="10">
        <v>50000</v>
      </c>
      <c r="C24" s="10">
        <v>50000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x14ac:dyDescent="0.25">
      <c r="A25" s="2" t="s">
        <v>13</v>
      </c>
      <c r="B25" s="10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ht="30" x14ac:dyDescent="0.25">
      <c r="A26" s="2" t="s">
        <v>14</v>
      </c>
      <c r="B26" s="12">
        <v>550000</v>
      </c>
      <c r="C26" s="12">
        <v>550000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ht="30" x14ac:dyDescent="0.25">
      <c r="A27" s="2" t="s">
        <v>15</v>
      </c>
      <c r="B27" s="10">
        <v>251674</v>
      </c>
      <c r="C27" s="10">
        <v>251674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x14ac:dyDescent="0.25">
      <c r="A28" s="2" t="s">
        <v>36</v>
      </c>
      <c r="B28" s="9">
        <v>100000</v>
      </c>
      <c r="C28" s="9">
        <v>100000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 s="25" customFormat="1" x14ac:dyDescent="0.25">
      <c r="A29" s="19" t="s">
        <v>16</v>
      </c>
      <c r="B29" s="21">
        <f>+B30+B31+B32+B33+B34+B35+B36+B37+B38</f>
        <v>2300000</v>
      </c>
      <c r="C29" s="21">
        <f>+C30+C31+C32+C33+C34+C35+C36+C37+C38</f>
        <v>2300000</v>
      </c>
      <c r="D29" s="24">
        <f>SUM(D30:D38)</f>
        <v>0</v>
      </c>
      <c r="E29" s="24">
        <f>SUM(E30:E38)</f>
        <v>22022.2</v>
      </c>
      <c r="F29" s="24">
        <f t="shared" ref="F29:O29" si="4">SUM(F30:F38)</f>
        <v>37633.599999999999</v>
      </c>
      <c r="G29" s="24">
        <f t="shared" si="4"/>
        <v>0</v>
      </c>
      <c r="H29" s="24">
        <f t="shared" si="4"/>
        <v>0</v>
      </c>
      <c r="I29" s="24">
        <f t="shared" si="4"/>
        <v>0</v>
      </c>
      <c r="J29" s="24">
        <f t="shared" si="4"/>
        <v>0</v>
      </c>
      <c r="K29" s="24">
        <f t="shared" si="4"/>
        <v>0</v>
      </c>
      <c r="L29" s="24">
        <f t="shared" si="4"/>
        <v>0</v>
      </c>
      <c r="M29" s="24">
        <f t="shared" si="4"/>
        <v>0</v>
      </c>
      <c r="N29" s="24">
        <f t="shared" si="4"/>
        <v>0</v>
      </c>
      <c r="O29" s="24">
        <f t="shared" si="4"/>
        <v>0</v>
      </c>
      <c r="P29" s="24">
        <f>SUM(D29:O29)</f>
        <v>59655.8</v>
      </c>
    </row>
    <row r="30" spans="1:16" x14ac:dyDescent="0.25">
      <c r="A30" s="2" t="s">
        <v>17</v>
      </c>
      <c r="B30" s="10">
        <v>200000</v>
      </c>
      <c r="C30" s="10">
        <v>200000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28"/>
    </row>
    <row r="31" spans="1:16" x14ac:dyDescent="0.25">
      <c r="A31" s="2" t="s">
        <v>18</v>
      </c>
      <c r="B31" s="10"/>
      <c r="C31" s="10"/>
      <c r="D31" s="13"/>
      <c r="E31" s="13"/>
      <c r="F31" s="13"/>
      <c r="G31" s="13"/>
      <c r="I31" s="13"/>
      <c r="J31" s="13"/>
      <c r="K31" s="13"/>
      <c r="L31" s="13"/>
      <c r="M31" s="13"/>
      <c r="N31" s="13"/>
      <c r="O31" s="13"/>
      <c r="P31" s="28"/>
    </row>
    <row r="32" spans="1:16" x14ac:dyDescent="0.25">
      <c r="A32" s="2" t="s">
        <v>19</v>
      </c>
      <c r="B32" s="10">
        <v>50000</v>
      </c>
      <c r="C32" s="10">
        <v>50000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28"/>
    </row>
    <row r="33" spans="1:16" x14ac:dyDescent="0.25">
      <c r="A33" s="2" t="s">
        <v>20</v>
      </c>
      <c r="B33" s="10"/>
      <c r="C33" s="10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28"/>
    </row>
    <row r="34" spans="1:16" x14ac:dyDescent="0.25">
      <c r="A34" s="2" t="s">
        <v>21</v>
      </c>
      <c r="B34" s="9">
        <v>50000</v>
      </c>
      <c r="C34" s="9">
        <v>50000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28"/>
    </row>
    <row r="35" spans="1:16" x14ac:dyDescent="0.25">
      <c r="A35" s="2" t="s">
        <v>22</v>
      </c>
      <c r="B35" s="10">
        <v>50000</v>
      </c>
      <c r="C35" s="10">
        <v>50000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28"/>
    </row>
    <row r="36" spans="1:16" ht="30" x14ac:dyDescent="0.25">
      <c r="A36" s="2" t="s">
        <v>23</v>
      </c>
      <c r="B36" s="10">
        <v>1000000</v>
      </c>
      <c r="C36" s="10">
        <v>1000000</v>
      </c>
      <c r="D36" s="13"/>
      <c r="E36" s="13">
        <v>22022.2</v>
      </c>
      <c r="F36" s="13">
        <v>37633.599999999999</v>
      </c>
      <c r="G36" s="13"/>
      <c r="H36" s="13"/>
      <c r="I36" s="13"/>
      <c r="J36" s="13"/>
      <c r="K36" s="13"/>
      <c r="L36" s="13"/>
      <c r="M36" s="13"/>
      <c r="N36" s="13"/>
      <c r="O36" s="13"/>
      <c r="P36" s="28"/>
    </row>
    <row r="37" spans="1:16" ht="30" x14ac:dyDescent="0.25">
      <c r="A37" s="2" t="s">
        <v>37</v>
      </c>
      <c r="B37" s="10"/>
      <c r="C37" s="10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28"/>
    </row>
    <row r="38" spans="1:16" x14ac:dyDescent="0.25">
      <c r="A38" s="2" t="s">
        <v>24</v>
      </c>
      <c r="B38" s="10">
        <v>950000</v>
      </c>
      <c r="C38" s="10">
        <v>950000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28"/>
    </row>
    <row r="39" spans="1:16" s="25" customFormat="1" x14ac:dyDescent="0.25">
      <c r="A39" s="19" t="s">
        <v>25</v>
      </c>
      <c r="B39" s="21">
        <f>SUM(B40:B40)</f>
        <v>6000000</v>
      </c>
      <c r="C39" s="22">
        <f>SUM(C40:C40)</f>
        <v>6000000</v>
      </c>
      <c r="D39" s="24">
        <f>SUM(D40:D44)</f>
        <v>500000</v>
      </c>
      <c r="E39" s="24">
        <f t="shared" ref="E39:G39" si="5">SUM(E40:E44)</f>
        <v>500000</v>
      </c>
      <c r="F39" s="24">
        <f>SUM(F40)</f>
        <v>500000</v>
      </c>
      <c r="G39" s="24">
        <f t="shared" si="5"/>
        <v>0</v>
      </c>
      <c r="H39" s="24">
        <f>SUM(H40:H40)</f>
        <v>0</v>
      </c>
      <c r="I39" s="24">
        <f t="shared" ref="I39:O39" si="6">SUM(I40:I40)</f>
        <v>0</v>
      </c>
      <c r="J39" s="24">
        <f t="shared" si="6"/>
        <v>0</v>
      </c>
      <c r="K39" s="24">
        <f t="shared" si="6"/>
        <v>0</v>
      </c>
      <c r="L39" s="24">
        <f t="shared" si="6"/>
        <v>0</v>
      </c>
      <c r="M39" s="24">
        <f t="shared" si="6"/>
        <v>0</v>
      </c>
      <c r="N39" s="24">
        <f t="shared" si="6"/>
        <v>0</v>
      </c>
      <c r="O39" s="24">
        <f t="shared" si="6"/>
        <v>0</v>
      </c>
      <c r="P39" s="24">
        <f>SUM(D39:O39)</f>
        <v>1500000</v>
      </c>
    </row>
    <row r="40" spans="1:16" x14ac:dyDescent="0.25">
      <c r="A40" s="2" t="s">
        <v>26</v>
      </c>
      <c r="B40" s="9">
        <v>6000000</v>
      </c>
      <c r="C40" s="9">
        <v>6000000</v>
      </c>
      <c r="D40" s="13">
        <v>500000</v>
      </c>
      <c r="E40" s="13">
        <v>500000</v>
      </c>
      <c r="F40" s="13">
        <v>500000</v>
      </c>
      <c r="G40" s="13"/>
      <c r="H40" s="13"/>
      <c r="I40" s="13"/>
      <c r="J40" s="13"/>
      <c r="K40" s="13"/>
      <c r="L40" s="13"/>
      <c r="M40" s="13"/>
      <c r="N40" s="13"/>
      <c r="O40" s="13"/>
      <c r="P40" s="13">
        <f>SUM(D40:O40)</f>
        <v>1500000</v>
      </c>
    </row>
    <row r="41" spans="1:16" x14ac:dyDescent="0.25">
      <c r="A41" s="19" t="s">
        <v>27</v>
      </c>
      <c r="B41" s="21">
        <f>+B42+B43+B44+B45+B46+B47+B48+B49+B50</f>
        <v>50000</v>
      </c>
      <c r="C41" s="21">
        <f>+C42+C43+C44+C45+C46+C47+C48+C49+C50</f>
        <v>50000</v>
      </c>
      <c r="D41" s="23">
        <f>SUM(D42:D50)</f>
        <v>0</v>
      </c>
      <c r="E41" s="23">
        <f t="shared" ref="E41:P50" si="7">SUM(E42:E46)</f>
        <v>0</v>
      </c>
      <c r="F41" s="23">
        <f>SUM(F42:F50)</f>
        <v>0</v>
      </c>
      <c r="G41" s="23">
        <f t="shared" si="7"/>
        <v>0</v>
      </c>
      <c r="H41" s="23">
        <f>SUM(H42:H50)</f>
        <v>0</v>
      </c>
      <c r="I41" s="23">
        <f t="shared" ref="I41:O41" si="8">SUM(I42:I50)</f>
        <v>0</v>
      </c>
      <c r="J41" s="23">
        <f t="shared" si="8"/>
        <v>0</v>
      </c>
      <c r="K41" s="23">
        <f t="shared" si="8"/>
        <v>0</v>
      </c>
      <c r="L41" s="23">
        <f t="shared" si="8"/>
        <v>0</v>
      </c>
      <c r="M41" s="23">
        <f t="shared" si="8"/>
        <v>0</v>
      </c>
      <c r="N41" s="23">
        <f t="shared" si="8"/>
        <v>0</v>
      </c>
      <c r="O41" s="23">
        <f t="shared" si="8"/>
        <v>0</v>
      </c>
      <c r="P41" s="24">
        <f>SUM(D41:O41)</f>
        <v>0</v>
      </c>
    </row>
    <row r="42" spans="1:16" x14ac:dyDescent="0.25">
      <c r="A42" s="2" t="s">
        <v>28</v>
      </c>
      <c r="B42" s="9">
        <v>50000</v>
      </c>
      <c r="C42" s="9">
        <v>50000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27">
        <f t="shared" si="7"/>
        <v>0</v>
      </c>
    </row>
    <row r="43" spans="1:16" x14ac:dyDescent="0.25">
      <c r="A43" s="2" t="s">
        <v>29</v>
      </c>
      <c r="B43" s="9"/>
      <c r="C43" s="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27">
        <f t="shared" si="7"/>
        <v>0</v>
      </c>
    </row>
    <row r="44" spans="1:16" x14ac:dyDescent="0.25">
      <c r="A44" s="2" t="s">
        <v>30</v>
      </c>
      <c r="B44" s="9"/>
      <c r="C44" s="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27">
        <f t="shared" si="7"/>
        <v>0</v>
      </c>
    </row>
    <row r="45" spans="1:16" ht="30" x14ac:dyDescent="0.25">
      <c r="A45" s="2" t="s">
        <v>31</v>
      </c>
      <c r="B45" s="9"/>
      <c r="C45" s="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27">
        <f t="shared" si="7"/>
        <v>0</v>
      </c>
    </row>
    <row r="46" spans="1:16" x14ac:dyDescent="0.25">
      <c r="A46" s="2" t="s">
        <v>32</v>
      </c>
      <c r="B46" s="9"/>
      <c r="C46" s="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27">
        <f t="shared" si="7"/>
        <v>0</v>
      </c>
    </row>
    <row r="47" spans="1:16" x14ac:dyDescent="0.25">
      <c r="A47" s="2" t="s">
        <v>38</v>
      </c>
      <c r="B47" s="9"/>
      <c r="C47" s="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27">
        <f t="shared" si="7"/>
        <v>0</v>
      </c>
    </row>
    <row r="48" spans="1:16" x14ac:dyDescent="0.25">
      <c r="A48" s="2" t="s">
        <v>39</v>
      </c>
      <c r="B48" s="9"/>
      <c r="C48" s="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27">
        <f t="shared" si="7"/>
        <v>0</v>
      </c>
    </row>
    <row r="49" spans="1:16" x14ac:dyDescent="0.25">
      <c r="A49" s="2" t="s">
        <v>33</v>
      </c>
      <c r="B49" s="9"/>
      <c r="C49" s="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27">
        <f t="shared" si="7"/>
        <v>0</v>
      </c>
    </row>
    <row r="50" spans="1:16" ht="30" x14ac:dyDescent="0.25">
      <c r="A50" s="2" t="s">
        <v>40</v>
      </c>
      <c r="B50" s="9"/>
      <c r="C50" s="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27">
        <f t="shared" si="7"/>
        <v>0</v>
      </c>
    </row>
    <row r="51" spans="1:16" x14ac:dyDescent="0.25">
      <c r="A51" s="19" t="s">
        <v>41</v>
      </c>
      <c r="B51" s="21">
        <f>SUM(B52:B52)</f>
        <v>0</v>
      </c>
      <c r="C51" s="21">
        <f>+C52+C53+C54+C55</f>
        <v>0</v>
      </c>
      <c r="D51" s="23">
        <f>SUM(D52:D55)</f>
        <v>0</v>
      </c>
      <c r="E51" s="23">
        <f t="shared" ref="E51" si="9">SUM(E52:E55)</f>
        <v>0</v>
      </c>
      <c r="F51" s="23">
        <f>SUM(F52:F55)</f>
        <v>0</v>
      </c>
      <c r="G51" s="23">
        <f>SUM(G52:G55)</f>
        <v>0</v>
      </c>
      <c r="H51" s="23">
        <f>SUM(H52:H55)</f>
        <v>0</v>
      </c>
      <c r="I51" s="23">
        <f t="shared" ref="I51:O51" si="10">SUM(I52:I55)</f>
        <v>0</v>
      </c>
      <c r="J51" s="23">
        <f t="shared" si="10"/>
        <v>0</v>
      </c>
      <c r="K51" s="23">
        <f t="shared" si="10"/>
        <v>0</v>
      </c>
      <c r="L51" s="23">
        <f t="shared" si="10"/>
        <v>0</v>
      </c>
      <c r="M51" s="23">
        <f t="shared" si="10"/>
        <v>0</v>
      </c>
      <c r="N51" s="23">
        <f t="shared" si="10"/>
        <v>0</v>
      </c>
      <c r="O51" s="23">
        <f t="shared" si="10"/>
        <v>0</v>
      </c>
      <c r="P51" s="23">
        <f>SUM(D51:O51)</f>
        <v>0</v>
      </c>
    </row>
    <row r="52" spans="1:16" x14ac:dyDescent="0.25">
      <c r="A52" s="2" t="s">
        <v>42</v>
      </c>
      <c r="B52" s="9"/>
      <c r="C52" s="9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</row>
    <row r="53" spans="1:16" x14ac:dyDescent="0.25">
      <c r="A53" s="2" t="s">
        <v>43</v>
      </c>
      <c r="B53" s="9"/>
      <c r="C53" s="7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</row>
    <row r="54" spans="1:16" x14ac:dyDescent="0.25">
      <c r="A54" s="2" t="s">
        <v>44</v>
      </c>
      <c r="B54" s="9"/>
      <c r="C54" s="7"/>
    </row>
    <row r="55" spans="1:16" ht="30" x14ac:dyDescent="0.25">
      <c r="A55" s="2" t="s">
        <v>45</v>
      </c>
      <c r="B55" s="9"/>
      <c r="C55" s="7"/>
    </row>
    <row r="56" spans="1:16" ht="15.75" x14ac:dyDescent="0.25">
      <c r="A56" s="3" t="s">
        <v>67</v>
      </c>
      <c r="B56" s="8">
        <f>B13+B19+B29+B39+B41+B51</f>
        <v>20641674</v>
      </c>
      <c r="C56" s="8">
        <f>C13+C19+C29+C39+C41+C51</f>
        <v>20641674</v>
      </c>
      <c r="D56" s="8">
        <f>D13+D19++D29+D39+D41+D51</f>
        <v>1107257.5699999998</v>
      </c>
      <c r="E56" s="8">
        <f t="shared" ref="E56:O56" si="11">E13+E19+E29+E39+E41+E51</f>
        <v>1317593.6000000001</v>
      </c>
      <c r="F56" s="8">
        <f>F13+F19+F29+F39+F41+F51</f>
        <v>1301074.69</v>
      </c>
      <c r="G56" s="8">
        <f t="shared" si="11"/>
        <v>0</v>
      </c>
      <c r="H56" s="8">
        <f t="shared" si="11"/>
        <v>0</v>
      </c>
      <c r="I56" s="8">
        <f t="shared" si="11"/>
        <v>0</v>
      </c>
      <c r="J56" s="8">
        <f t="shared" si="11"/>
        <v>0</v>
      </c>
      <c r="K56" s="8">
        <f t="shared" si="11"/>
        <v>0</v>
      </c>
      <c r="L56" s="8">
        <f t="shared" si="11"/>
        <v>0</v>
      </c>
      <c r="M56" s="8">
        <f t="shared" si="11"/>
        <v>0</v>
      </c>
      <c r="N56" s="8">
        <f t="shared" si="11"/>
        <v>0</v>
      </c>
      <c r="O56" s="8">
        <f t="shared" si="11"/>
        <v>0</v>
      </c>
      <c r="P56" s="26">
        <f>P13+P19+P29+P39+P41+P51</f>
        <v>3725925.86</v>
      </c>
    </row>
    <row r="57" spans="1:16" x14ac:dyDescent="0.25">
      <c r="B57" s="9"/>
      <c r="C57" s="13"/>
    </row>
    <row r="58" spans="1:16" ht="30" x14ac:dyDescent="0.25">
      <c r="A58" s="29" t="s">
        <v>68</v>
      </c>
      <c r="B58" s="29"/>
      <c r="C58" s="13"/>
    </row>
    <row r="59" spans="1:16" ht="45" x14ac:dyDescent="0.25">
      <c r="A59" s="29" t="s">
        <v>69</v>
      </c>
      <c r="B59" s="29"/>
      <c r="C59" s="13"/>
    </row>
    <row r="60" spans="1:16" ht="75" x14ac:dyDescent="0.25">
      <c r="A60" s="29" t="s">
        <v>70</v>
      </c>
      <c r="B60" s="29"/>
      <c r="C60" s="13"/>
    </row>
    <row r="61" spans="1:16" x14ac:dyDescent="0.25">
      <c r="A61" s="29"/>
      <c r="B61" s="29"/>
      <c r="C61" s="13"/>
    </row>
    <row r="62" spans="1:16" x14ac:dyDescent="0.25">
      <c r="A62" s="14"/>
      <c r="B62" s="15"/>
      <c r="C62" s="7"/>
    </row>
    <row r="63" spans="1:16" x14ac:dyDescent="0.25">
      <c r="A63" s="5" t="s">
        <v>49</v>
      </c>
      <c r="B63" s="31" t="s">
        <v>50</v>
      </c>
      <c r="C63" s="7"/>
    </row>
    <row r="64" spans="1:16" x14ac:dyDescent="0.25">
      <c r="A64" s="5"/>
      <c r="B64" s="9"/>
      <c r="C64" s="16"/>
    </row>
    <row r="65" spans="1:8" x14ac:dyDescent="0.25">
      <c r="A65" s="5"/>
      <c r="B65" s="9"/>
      <c r="C65" s="16"/>
      <c r="G65" s="33"/>
      <c r="H65" s="34"/>
    </row>
    <row r="66" spans="1:8" x14ac:dyDescent="0.25">
      <c r="A66" s="16"/>
      <c r="B66" s="11"/>
      <c r="C66" s="16"/>
      <c r="G66" s="33"/>
      <c r="H66" s="35"/>
    </row>
    <row r="67" spans="1:8" x14ac:dyDescent="0.25">
      <c r="A67" s="30" t="s">
        <v>71</v>
      </c>
      <c r="B67" s="25" t="s">
        <v>46</v>
      </c>
      <c r="D67" s="33"/>
      <c r="E67" s="35"/>
    </row>
    <row r="68" spans="1:8" x14ac:dyDescent="0.25">
      <c r="A68" t="s">
        <v>72</v>
      </c>
      <c r="B68" t="s">
        <v>47</v>
      </c>
    </row>
    <row r="69" spans="1:8" x14ac:dyDescent="0.25">
      <c r="A69" s="32"/>
      <c r="B69" s="32"/>
    </row>
  </sheetData>
  <mergeCells count="11">
    <mergeCell ref="A69:B69"/>
    <mergeCell ref="G65:H65"/>
    <mergeCell ref="G66:H66"/>
    <mergeCell ref="D67:E67"/>
    <mergeCell ref="A6:C6"/>
    <mergeCell ref="A7:P7"/>
    <mergeCell ref="A8:P8"/>
    <mergeCell ref="A9:P9"/>
    <mergeCell ref="D10:P10"/>
    <mergeCell ref="B10:B11"/>
    <mergeCell ref="C10:C11"/>
  </mergeCells>
  <pageMargins left="0.31496062992125984" right="0.31496062992125984" top="0.39370078740157483" bottom="0.55118110236220474" header="0.31496062992125984" footer="0.31496062992125984"/>
  <pageSetup paperSize="5" scale="59" orientation="landscape" r:id="rId1"/>
  <headerFooter differentOddEven="1" scaleWithDoc="0" alignWithMargins="0"/>
  <rowBreaks count="2" manualBreakCount="2">
    <brk id="50" max="15" man="1"/>
    <brk id="68" max="2" man="1"/>
  </rowBreaks>
  <ignoredErrors>
    <ignoredError sqref="D56" formula="1"/>
    <ignoredError sqref="P40 P14:P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3" sqref="A3:C85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PRESUPUESTO 2025</vt:lpstr>
      <vt:lpstr>Hoja1</vt:lpstr>
      <vt:lpstr>'PRESUPUESTO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Leandra Jazmin Novas</cp:lastModifiedBy>
  <cp:lastPrinted>2026-04-06T20:25:14Z</cp:lastPrinted>
  <dcterms:created xsi:type="dcterms:W3CDTF">2018-04-17T18:57:16Z</dcterms:created>
  <dcterms:modified xsi:type="dcterms:W3CDTF">2026-04-06T20:25:29Z</dcterms:modified>
</cp:coreProperties>
</file>